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K12" i="5" l="1"/>
  <c r="W12" i="5"/>
  <c r="O15" i="5" l="1"/>
  <c r="N15" i="5"/>
  <c r="M15" i="5"/>
  <c r="L15" i="5"/>
  <c r="AS12" i="5" l="1"/>
  <c r="AQ14" i="6" l="1"/>
  <c r="AP14" i="6"/>
  <c r="AO14" i="6"/>
  <c r="AN14" i="6"/>
  <c r="AM14" i="6"/>
  <c r="AL14" i="6"/>
  <c r="Z14" i="6"/>
  <c r="Y14" i="6"/>
  <c r="X14" i="6"/>
  <c r="W14" i="6"/>
  <c r="V14" i="6"/>
  <c r="U14" i="6"/>
  <c r="O14" i="6"/>
  <c r="O19" i="6" s="1"/>
  <c r="O22" i="6" s="1"/>
  <c r="O23" i="6" s="1"/>
  <c r="M14" i="6"/>
  <c r="L14" i="6"/>
  <c r="K14" i="6"/>
  <c r="J14" i="6"/>
  <c r="I14" i="6"/>
  <c r="H14" i="6"/>
  <c r="H19" i="6" s="1"/>
  <c r="G14" i="6"/>
  <c r="G19" i="6" s="1"/>
  <c r="G22" i="6" s="1"/>
  <c r="F14" i="6"/>
  <c r="F19" i="6" s="1"/>
  <c r="E14" i="6"/>
  <c r="E19" i="6" s="1"/>
  <c r="E22" i="6" s="1"/>
  <c r="D16" i="6" l="1"/>
  <c r="F22" i="6"/>
  <c r="K22" i="6" s="1"/>
  <c r="K19" i="6"/>
  <c r="H22" i="6"/>
  <c r="L22" i="6" s="1"/>
  <c r="L19" i="6"/>
  <c r="I19" i="6"/>
  <c r="N14" i="6"/>
  <c r="N19" i="6" s="1"/>
  <c r="AQ12" i="5"/>
  <c r="AR12" i="5" s="1"/>
  <c r="AP12" i="5"/>
  <c r="AO12" i="5"/>
  <c r="AN12" i="5"/>
  <c r="AM12" i="5"/>
  <c r="AG12" i="5"/>
  <c r="AE12" i="5"/>
  <c r="AD12" i="5"/>
  <c r="AC12" i="5"/>
  <c r="AB12" i="5"/>
  <c r="AA12" i="5"/>
  <c r="U12" i="5"/>
  <c r="T12" i="5"/>
  <c r="S12" i="5"/>
  <c r="R12" i="5"/>
  <c r="Q12" i="5"/>
  <c r="I12" i="5"/>
  <c r="H12" i="5"/>
  <c r="G12" i="5"/>
  <c r="F12" i="5"/>
  <c r="E12" i="5"/>
  <c r="J12" i="5" l="1"/>
  <c r="V12" i="5"/>
  <c r="AF12" i="5"/>
  <c r="M19" i="6"/>
  <c r="I22" i="6"/>
  <c r="I17" i="5"/>
  <c r="G17" i="5"/>
  <c r="E17" i="5"/>
  <c r="K16" i="5"/>
  <c r="I16" i="5"/>
  <c r="H16" i="5"/>
  <c r="M16" i="5" s="1"/>
  <c r="G16" i="5"/>
  <c r="F16" i="5"/>
  <c r="E16" i="5"/>
  <c r="E18" i="5" s="1"/>
  <c r="N16" i="5" l="1"/>
  <c r="L16" i="5"/>
  <c r="I18" i="5"/>
  <c r="O18" i="5" s="1"/>
  <c r="O16" i="5"/>
  <c r="J16" i="5"/>
  <c r="G18" i="5"/>
  <c r="M22" i="6"/>
  <c r="N22" i="6"/>
  <c r="K17" i="5"/>
  <c r="J17" i="5" s="1"/>
  <c r="F17" i="5"/>
  <c r="L17" i="5" s="1"/>
  <c r="H17" i="5"/>
  <c r="H18" i="5" s="1"/>
  <c r="M18" i="5" s="1"/>
  <c r="O17" i="5"/>
  <c r="K18" i="5" l="1"/>
  <c r="J18" i="5" s="1"/>
  <c r="M17" i="5"/>
  <c r="N17" i="5"/>
  <c r="F18" i="5"/>
  <c r="L18" i="5" l="1"/>
  <c r="N18" i="5"/>
</calcChain>
</file>

<file path=xl/sharedStrings.xml><?xml version="1.0" encoding="utf-8"?>
<sst xmlns="http://schemas.openxmlformats.org/spreadsheetml/2006/main" count="214" uniqueCount="84">
  <si>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</si>
  <si>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</si>
  <si>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</si>
  <si>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</si>
  <si>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</si>
  <si>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</si>
  <si>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</si>
  <si>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</si>
  <si>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</si>
  <si>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</si>
  <si>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</si>
  <si>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</si>
  <si>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</si>
  <si>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</si>
  <si>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</si>
  <si>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</si>
  <si>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</si>
  <si>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</si>
  <si>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</si>
  <si>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</si>
  <si>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</si>
  <si>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</si>
  <si>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</si>
  <si>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</si>
  <si>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 Vartiamäki</t>
  </si>
  <si>
    <t>7.</t>
  </si>
  <si>
    <t>KaMa  2</t>
  </si>
  <si>
    <t>KaMa = Kankaanpään Maila  (1958),  kasvattajaseura</t>
  </si>
  <si>
    <t>4.</t>
  </si>
  <si>
    <t>Tarmo</t>
  </si>
  <si>
    <t>Tarmo = Ikaalisten Tarmo  (1908)</t>
  </si>
  <si>
    <t>KaMa</t>
  </si>
  <si>
    <t>B-poikien SM-sarja</t>
  </si>
  <si>
    <t>poikien superpesis</t>
  </si>
  <si>
    <t>2.</t>
  </si>
  <si>
    <t>9.</t>
  </si>
  <si>
    <t>22.3.2001   Pori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</si>
  <si>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</si>
  <si>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</si>
  <si>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</si>
  <si>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</si>
  <si>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</si>
  <si>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</si>
  <si>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</si>
  <si>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</si>
  <si>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</si>
  <si>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</si>
  <si>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</si>
  <si>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</si>
  <si>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</si>
  <si>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</si>
  <si>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</si>
  <si>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</si>
  <si>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</si>
  <si>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</si>
  <si>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</si>
  <si>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</si>
  <si>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</si>
  <si>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</si>
  <si>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13.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</si>
  <si>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</si>
  <si>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</si>
  <si>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</si>
  <si>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</si>
  <si>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</si>
  <si>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</si>
  <si>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</si>
  <si>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</si>
  <si>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</si>
  <si>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</si>
  <si>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</si>
  <si>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</si>
  <si>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</si>
  <si>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23.08. 2020  KaMa - Tahko  0-2  (3-6, 1-3)</t>
  </si>
  <si>
    <t xml:space="preserve">  18 v   9 kk 10 pv</t>
  </si>
  <si>
    <t>1.</t>
  </si>
  <si>
    <t>ykköspesis</t>
  </si>
  <si>
    <t>ENSIMMÄISET RUNKOSARJASSA</t>
  </si>
  <si>
    <t>ENSIMMÄISET PUDOTUSPELEISSÄ</t>
  </si>
  <si>
    <t>YLEISÖ</t>
  </si>
  <si>
    <t>01.07. 2022  PattU - KaMa  2-0  (3-2, 9-6)</t>
  </si>
  <si>
    <t>3.  ottelu</t>
  </si>
  <si>
    <t xml:space="preserve">  21 v   3 kk   9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</si>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</sst>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22" customWidth="1"/>
    <col min="3" max="3" width="6.140625" style="123" customWidth="1"/>
    <col min="4" max="4" width="11.85546875" style="122" customWidth="1"/>
    <col min="5" max="12" width="5.7109375" style="123" customWidth="1"/>
    <col min="13" max="13" width="6" style="123" customWidth="1"/>
    <col min="14" max="14" width="8.85546875" style="12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3" customWidth="1"/>
    <col min="26" max="26" width="9.28515625" style="123" customWidth="1"/>
    <col min="27" max="27" width="0.7109375" style="123" customWidth="1"/>
    <col min="28" max="31" width="6.7109375" style="123" customWidth="1"/>
    <col min="32" max="32" width="0.7109375" style="123" customWidth="1"/>
    <col min="33" max="33" width="15.5703125" style="123" customWidth="1"/>
    <col min="34" max="34" width="13.140625" style="123" customWidth="1"/>
    <col min="35" max="35" width="12.85546875" style="123" customWidth="1"/>
    <col min="36" max="36" width="11.140625" style="123" customWidth="1"/>
    <col min="37" max="37" width="0.7109375" style="123" customWidth="1"/>
    <col min="38" max="40" width="6.7109375" style="123" customWidth="1"/>
    <col min="41" max="43" width="4.7109375" style="123" customWidth="1"/>
    <col min="44" max="44" width="51.42578125" style="73" customWidth="1"/>
    <col min="45" max="16384" width="9.140625" style="73"/>
  </cols>
  <sheetData>
    <row r="1" spans="1:44" ht="16.5" customHeight="1" x14ac:dyDescent="0.25">
      <c r="A1" s="71"/>
      <c r="B1" s="66" t="s">
        <v>24</v>
      </c>
      <c r="C1" s="2"/>
      <c r="D1" s="3"/>
      <c r="E1" s="4" t="s">
        <v>36</v>
      </c>
      <c r="F1" s="23"/>
      <c r="G1" s="23"/>
      <c r="H1" s="23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37</v>
      </c>
      <c r="J2" s="11"/>
      <c r="K2" s="22"/>
      <c r="L2" s="22"/>
      <c r="M2" s="22"/>
      <c r="N2" s="9"/>
      <c r="O2" s="6"/>
      <c r="P2" s="28" t="s">
        <v>38</v>
      </c>
      <c r="Q2" s="9"/>
      <c r="R2" s="9"/>
      <c r="S2" s="7"/>
      <c r="T2" s="6"/>
      <c r="U2" s="29" t="s">
        <v>39</v>
      </c>
      <c r="V2" s="22"/>
      <c r="W2" s="22"/>
      <c r="X2" s="29"/>
      <c r="Y2" s="41"/>
      <c r="Z2" s="42"/>
      <c r="AA2" s="6"/>
      <c r="AB2" s="18" t="s">
        <v>40</v>
      </c>
      <c r="AC2" s="29"/>
      <c r="AD2" s="22"/>
      <c r="AE2" s="28"/>
      <c r="AF2" s="6"/>
      <c r="AG2" s="18" t="s">
        <v>41</v>
      </c>
      <c r="AH2" s="22"/>
      <c r="AI2" s="22"/>
      <c r="AJ2" s="9"/>
      <c r="AK2" s="6"/>
      <c r="AL2" s="18" t="s">
        <v>42</v>
      </c>
      <c r="AM2" s="29"/>
      <c r="AN2" s="22"/>
      <c r="AO2" s="76" t="s">
        <v>43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48</v>
      </c>
      <c r="AH3" s="7" t="s">
        <v>49</v>
      </c>
      <c r="AI3" s="9" t="s">
        <v>50</v>
      </c>
      <c r="AJ3" s="7" t="s">
        <v>51</v>
      </c>
      <c r="AK3" s="10"/>
      <c r="AL3" s="7" t="s">
        <v>52</v>
      </c>
      <c r="AM3" s="7" t="s">
        <v>53</v>
      </c>
      <c r="AN3" s="9" t="s">
        <v>54</v>
      </c>
      <c r="AO3" s="9" t="s">
        <v>55</v>
      </c>
      <c r="AP3" s="11" t="s">
        <v>56</v>
      </c>
      <c r="AQ3" s="7" t="s">
        <v>57</v>
      </c>
      <c r="AR3" s="72"/>
    </row>
    <row r="4" spans="1:44" s="77" customFormat="1" ht="15" customHeight="1" x14ac:dyDescent="0.25">
      <c r="A4" s="74"/>
      <c r="B4" s="78">
        <v>2016</v>
      </c>
      <c r="C4" s="78" t="s">
        <v>25</v>
      </c>
      <c r="D4" s="20" t="s">
        <v>26</v>
      </c>
      <c r="E4" s="78"/>
      <c r="F4" s="20" t="s">
        <v>58</v>
      </c>
      <c r="G4" s="78"/>
      <c r="H4" s="78"/>
      <c r="I4" s="78"/>
      <c r="J4" s="78"/>
      <c r="K4" s="78"/>
      <c r="L4" s="78"/>
      <c r="M4" s="78"/>
      <c r="N4" s="78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0"/>
      <c r="AH4" s="70"/>
      <c r="AI4" s="70"/>
      <c r="AJ4" s="70"/>
      <c r="AK4" s="10"/>
      <c r="AL4" s="12"/>
      <c r="AM4" s="70"/>
      <c r="AN4" s="79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2017</v>
      </c>
      <c r="C5" s="78" t="s">
        <v>34</v>
      </c>
      <c r="D5" s="20" t="s">
        <v>31</v>
      </c>
      <c r="E5" s="78"/>
      <c r="F5" s="20" t="s">
        <v>58</v>
      </c>
      <c r="G5" s="78"/>
      <c r="H5" s="78"/>
      <c r="I5" s="78"/>
      <c r="J5" s="78"/>
      <c r="K5" s="78"/>
      <c r="L5" s="78"/>
      <c r="M5" s="31"/>
      <c r="N5" s="78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0"/>
      <c r="AH5" s="70"/>
      <c r="AI5" s="70"/>
      <c r="AJ5" s="70"/>
      <c r="AK5" s="10"/>
      <c r="AL5" s="12"/>
      <c r="AM5" s="70"/>
      <c r="AN5" s="79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2018</v>
      </c>
      <c r="C6" s="78" t="s">
        <v>25</v>
      </c>
      <c r="D6" s="20" t="s">
        <v>31</v>
      </c>
      <c r="E6" s="78"/>
      <c r="F6" s="20" t="s">
        <v>58</v>
      </c>
      <c r="G6" s="78"/>
      <c r="H6" s="78"/>
      <c r="I6" s="78"/>
      <c r="J6" s="78"/>
      <c r="K6" s="78"/>
      <c r="L6" s="78"/>
      <c r="M6" s="31"/>
      <c r="N6" s="78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0"/>
      <c r="AH6" s="70"/>
      <c r="AI6" s="70"/>
      <c r="AJ6" s="70"/>
      <c r="AK6" s="10"/>
      <c r="AL6" s="12"/>
      <c r="AM6" s="70"/>
      <c r="AN6" s="79"/>
      <c r="AO6" s="13"/>
      <c r="AP6" s="14"/>
      <c r="AQ6" s="12"/>
      <c r="AR6" s="72"/>
    </row>
    <row r="7" spans="1:44" s="77" customFormat="1" ht="15" customHeight="1" x14ac:dyDescent="0.25">
      <c r="A7" s="74"/>
      <c r="B7" s="78">
        <v>2018</v>
      </c>
      <c r="C7" s="78" t="s">
        <v>35</v>
      </c>
      <c r="D7" s="20" t="s">
        <v>31</v>
      </c>
      <c r="E7" s="78"/>
      <c r="F7" s="20" t="s">
        <v>58</v>
      </c>
      <c r="G7" s="78"/>
      <c r="H7" s="78"/>
      <c r="I7" s="78"/>
      <c r="J7" s="78"/>
      <c r="K7" s="78"/>
      <c r="L7" s="78"/>
      <c r="M7" s="31"/>
      <c r="N7" s="78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70"/>
      <c r="AH7" s="70"/>
      <c r="AI7" s="70"/>
      <c r="AJ7" s="70"/>
      <c r="AK7" s="10"/>
      <c r="AL7" s="12"/>
      <c r="AM7" s="70"/>
      <c r="AN7" s="79"/>
      <c r="AO7" s="13"/>
      <c r="AP7" s="14"/>
      <c r="AQ7" s="12"/>
      <c r="AR7" s="72"/>
    </row>
    <row r="8" spans="1:44" s="77" customFormat="1" ht="15" customHeight="1" x14ac:dyDescent="0.25">
      <c r="A8" s="74"/>
      <c r="B8" s="78">
        <v>2019</v>
      </c>
      <c r="C8" s="78" t="s">
        <v>28</v>
      </c>
      <c r="D8" s="20" t="s">
        <v>29</v>
      </c>
      <c r="E8" s="78"/>
      <c r="F8" s="20" t="s">
        <v>58</v>
      </c>
      <c r="G8" s="78"/>
      <c r="H8" s="78"/>
      <c r="I8" s="78"/>
      <c r="J8" s="78"/>
      <c r="K8" s="78"/>
      <c r="L8" s="78"/>
      <c r="M8" s="31"/>
      <c r="N8" s="78"/>
      <c r="O8" s="10"/>
      <c r="P8" s="7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0"/>
      <c r="AH8" s="70"/>
      <c r="AI8" s="70"/>
      <c r="AJ8" s="70"/>
      <c r="AK8" s="10"/>
      <c r="AL8" s="12"/>
      <c r="AM8" s="70"/>
      <c r="AN8" s="79"/>
      <c r="AO8" s="13"/>
      <c r="AP8" s="14"/>
      <c r="AQ8" s="12"/>
      <c r="AR8" s="72"/>
    </row>
    <row r="9" spans="1:44" s="77" customFormat="1" ht="15" customHeight="1" x14ac:dyDescent="0.25">
      <c r="A9" s="74"/>
      <c r="B9" s="78">
        <v>2020</v>
      </c>
      <c r="C9" s="78" t="s">
        <v>75</v>
      </c>
      <c r="D9" s="20" t="s">
        <v>29</v>
      </c>
      <c r="E9" s="78"/>
      <c r="F9" s="20" t="s">
        <v>58</v>
      </c>
      <c r="G9" s="78"/>
      <c r="H9" s="78"/>
      <c r="I9" s="78"/>
      <c r="J9" s="78"/>
      <c r="K9" s="78"/>
      <c r="L9" s="78"/>
      <c r="M9" s="31"/>
      <c r="N9" s="78"/>
      <c r="O9" s="10"/>
      <c r="P9" s="7"/>
      <c r="Q9" s="7"/>
      <c r="R9" s="7"/>
      <c r="S9" s="7"/>
      <c r="T9" s="10"/>
      <c r="U9" s="12"/>
      <c r="V9" s="13"/>
      <c r="W9" s="13"/>
      <c r="X9" s="12"/>
      <c r="Y9" s="12"/>
      <c r="Z9" s="32"/>
      <c r="AA9" s="10"/>
      <c r="AB9" s="7"/>
      <c r="AC9" s="7"/>
      <c r="AD9" s="7"/>
      <c r="AE9" s="7"/>
      <c r="AF9" s="10"/>
      <c r="AG9" s="70"/>
      <c r="AH9" s="70"/>
      <c r="AI9" s="70"/>
      <c r="AJ9" s="70"/>
      <c r="AK9" s="10"/>
      <c r="AL9" s="12"/>
      <c r="AM9" s="70"/>
      <c r="AN9" s="79"/>
      <c r="AO9" s="13"/>
      <c r="AP9" s="14"/>
      <c r="AQ9" s="12"/>
      <c r="AR9" s="72"/>
    </row>
    <row r="10" spans="1:44" s="77" customFormat="1" ht="15" customHeight="1" x14ac:dyDescent="0.25">
      <c r="A10" s="74"/>
      <c r="B10" s="12">
        <v>2020</v>
      </c>
      <c r="C10" s="12" t="s">
        <v>59</v>
      </c>
      <c r="D10" s="1" t="s">
        <v>31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4">
        <v>0</v>
      </c>
      <c r="N10" s="32">
        <v>0</v>
      </c>
      <c r="O10" s="19">
        <v>4</v>
      </c>
      <c r="P10" s="40"/>
      <c r="Q10" s="7"/>
      <c r="R10" s="7"/>
      <c r="S10" s="7"/>
      <c r="T10" s="10"/>
      <c r="U10" s="12"/>
      <c r="V10" s="13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70"/>
      <c r="AH10" s="70"/>
      <c r="AI10" s="70"/>
      <c r="AJ10" s="70"/>
      <c r="AK10" s="10"/>
      <c r="AL10" s="12"/>
      <c r="AM10" s="70"/>
      <c r="AN10" s="79"/>
      <c r="AO10" s="13"/>
      <c r="AP10" s="14"/>
      <c r="AQ10" s="12"/>
      <c r="AR10" s="72"/>
    </row>
    <row r="11" spans="1:44" s="77" customFormat="1" ht="15" customHeight="1" x14ac:dyDescent="0.25">
      <c r="A11" s="74"/>
      <c r="B11" s="130">
        <v>2021</v>
      </c>
      <c r="C11" s="130" t="s">
        <v>35</v>
      </c>
      <c r="D11" s="131" t="s">
        <v>29</v>
      </c>
      <c r="E11" s="26"/>
      <c r="F11" s="26" t="s">
        <v>76</v>
      </c>
      <c r="G11" s="26"/>
      <c r="H11" s="132"/>
      <c r="I11" s="130"/>
      <c r="J11" s="130"/>
      <c r="K11" s="130"/>
      <c r="L11" s="133"/>
      <c r="M11" s="133"/>
      <c r="N11" s="130"/>
      <c r="O11" s="134">
        <v>3</v>
      </c>
      <c r="P11" s="7"/>
      <c r="Q11" s="7"/>
      <c r="R11" s="7"/>
      <c r="S11" s="7"/>
      <c r="T11" s="10"/>
      <c r="U11" s="12"/>
      <c r="V11" s="13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70"/>
      <c r="AH11" s="70"/>
      <c r="AI11" s="70"/>
      <c r="AJ11" s="70"/>
      <c r="AK11" s="10"/>
      <c r="AL11" s="12"/>
      <c r="AM11" s="70"/>
      <c r="AN11" s="79"/>
      <c r="AO11" s="13"/>
      <c r="AP11" s="14"/>
      <c r="AQ11" s="12"/>
      <c r="AR11" s="72"/>
    </row>
    <row r="12" spans="1:44" s="77" customFormat="1" ht="15" customHeight="1" x14ac:dyDescent="0.25">
      <c r="A12" s="74"/>
      <c r="B12" s="130">
        <v>2022</v>
      </c>
      <c r="C12" s="130" t="s">
        <v>83</v>
      </c>
      <c r="D12" s="131" t="s">
        <v>29</v>
      </c>
      <c r="E12" s="26"/>
      <c r="F12" s="26" t="s">
        <v>76</v>
      </c>
      <c r="G12" s="26"/>
      <c r="H12" s="132"/>
      <c r="I12" s="130"/>
      <c r="J12" s="130"/>
      <c r="K12" s="130"/>
      <c r="L12" s="133"/>
      <c r="M12" s="133"/>
      <c r="N12" s="130"/>
      <c r="O12" s="134">
        <v>3</v>
      </c>
      <c r="P12" s="7"/>
      <c r="Q12" s="7"/>
      <c r="R12" s="7"/>
      <c r="S12" s="7"/>
      <c r="T12" s="10"/>
      <c r="U12" s="12"/>
      <c r="V12" s="13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70"/>
      <c r="AH12" s="70"/>
      <c r="AI12" s="70"/>
      <c r="AJ12" s="70"/>
      <c r="AK12" s="10"/>
      <c r="AL12" s="12"/>
      <c r="AM12" s="70"/>
      <c r="AN12" s="79"/>
      <c r="AO12" s="13"/>
      <c r="AP12" s="14"/>
      <c r="AQ12" s="12"/>
      <c r="AR12" s="72"/>
    </row>
    <row r="13" spans="1:44" s="77" customFormat="1" ht="15" customHeight="1" x14ac:dyDescent="0.25">
      <c r="A13" s="74"/>
      <c r="B13" s="12">
        <v>2022</v>
      </c>
      <c r="C13" s="12" t="s">
        <v>59</v>
      </c>
      <c r="D13" s="70" t="s">
        <v>31</v>
      </c>
      <c r="E13" s="12">
        <v>12</v>
      </c>
      <c r="F13" s="12">
        <v>0</v>
      </c>
      <c r="G13" s="12">
        <v>0</v>
      </c>
      <c r="H13" s="12">
        <v>8</v>
      </c>
      <c r="I13" s="12">
        <v>37</v>
      </c>
      <c r="J13" s="12">
        <v>14</v>
      </c>
      <c r="K13" s="12">
        <v>21</v>
      </c>
      <c r="L13" s="12">
        <v>2</v>
      </c>
      <c r="M13" s="12">
        <v>0</v>
      </c>
      <c r="N13" s="68">
        <v>0.56059999999999999</v>
      </c>
      <c r="O13" s="21">
        <v>66</v>
      </c>
      <c r="P13" s="40"/>
      <c r="Q13" s="7"/>
      <c r="R13" s="7"/>
      <c r="S13" s="7"/>
      <c r="T13" s="10"/>
      <c r="U13" s="12"/>
      <c r="V13" s="13"/>
      <c r="W13" s="13"/>
      <c r="X13" s="12"/>
      <c r="Y13" s="12"/>
      <c r="Z13" s="32"/>
      <c r="AA13" s="10"/>
      <c r="AB13" s="7"/>
      <c r="AC13" s="7"/>
      <c r="AD13" s="7"/>
      <c r="AE13" s="7"/>
      <c r="AF13" s="10"/>
      <c r="AG13" s="70"/>
      <c r="AH13" s="70"/>
      <c r="AI13" s="70"/>
      <c r="AJ13" s="70"/>
      <c r="AK13" s="10"/>
      <c r="AL13" s="12"/>
      <c r="AM13" s="70"/>
      <c r="AN13" s="79"/>
      <c r="AO13" s="13"/>
      <c r="AP13" s="14"/>
      <c r="AQ13" s="12"/>
      <c r="AR13" s="72"/>
    </row>
    <row r="14" spans="1:44" s="77" customFormat="1" ht="15" customHeight="1" x14ac:dyDescent="0.25">
      <c r="A14" s="67"/>
      <c r="B14" s="64" t="s">
        <v>60</v>
      </c>
      <c r="C14" s="11"/>
      <c r="D14" s="9"/>
      <c r="E14" s="7">
        <f t="shared" ref="E14:M14" si="0">SUM(E4:E13)</f>
        <v>13</v>
      </c>
      <c r="F14" s="7">
        <f t="shared" si="0"/>
        <v>0</v>
      </c>
      <c r="G14" s="7">
        <f t="shared" si="0"/>
        <v>0</v>
      </c>
      <c r="H14" s="7">
        <f t="shared" si="0"/>
        <v>8</v>
      </c>
      <c r="I14" s="7">
        <f t="shared" si="0"/>
        <v>37</v>
      </c>
      <c r="J14" s="7">
        <f t="shared" si="0"/>
        <v>14</v>
      </c>
      <c r="K14" s="7">
        <f t="shared" si="0"/>
        <v>21</v>
      </c>
      <c r="L14" s="7">
        <f t="shared" si="0"/>
        <v>2</v>
      </c>
      <c r="M14" s="11">
        <f t="shared" si="0"/>
        <v>0</v>
      </c>
      <c r="N14" s="15">
        <f>PRODUCT(I14/O14)</f>
        <v>0.48684210526315791</v>
      </c>
      <c r="O14" s="80">
        <f>SUM(O3:O13)</f>
        <v>76</v>
      </c>
      <c r="P14" s="40" t="s">
        <v>61</v>
      </c>
      <c r="Q14" s="40" t="s">
        <v>61</v>
      </c>
      <c r="R14" s="40" t="s">
        <v>61</v>
      </c>
      <c r="S14" s="40" t="s">
        <v>61</v>
      </c>
      <c r="T14" s="10"/>
      <c r="U14" s="7">
        <f>SUM(U4:U13)</f>
        <v>0</v>
      </c>
      <c r="V14" s="7">
        <f>SUM(V4:V13)</f>
        <v>0</v>
      </c>
      <c r="W14" s="7">
        <f>SUM(W4:W13)</f>
        <v>0</v>
      </c>
      <c r="X14" s="7">
        <f>SUM(X4:X13)</f>
        <v>0</v>
      </c>
      <c r="Y14" s="7">
        <f>SUM(Y4:Y13)</f>
        <v>0</v>
      </c>
      <c r="Z14" s="15">
        <f>PRODUCT(N20)</f>
        <v>0</v>
      </c>
      <c r="AA14" s="80"/>
      <c r="AB14" s="40" t="s">
        <v>61</v>
      </c>
      <c r="AC14" s="40" t="s">
        <v>61</v>
      </c>
      <c r="AD14" s="40" t="s">
        <v>61</v>
      </c>
      <c r="AE14" s="40" t="s">
        <v>61</v>
      </c>
      <c r="AF14" s="10"/>
      <c r="AG14" s="40" t="s">
        <v>62</v>
      </c>
      <c r="AH14" s="40" t="s">
        <v>62</v>
      </c>
      <c r="AI14" s="40" t="s">
        <v>62</v>
      </c>
      <c r="AJ14" s="40" t="s">
        <v>62</v>
      </c>
      <c r="AK14" s="10"/>
      <c r="AL14" s="7">
        <f t="shared" ref="AL14:AQ14" si="1">SUM(AL4:AL13)</f>
        <v>0</v>
      </c>
      <c r="AM14" s="7">
        <f t="shared" si="1"/>
        <v>0</v>
      </c>
      <c r="AN14" s="7">
        <f t="shared" si="1"/>
        <v>0</v>
      </c>
      <c r="AO14" s="7">
        <f t="shared" si="1"/>
        <v>0</v>
      </c>
      <c r="AP14" s="7">
        <f t="shared" si="1"/>
        <v>0</v>
      </c>
      <c r="AQ14" s="7">
        <f t="shared" si="1"/>
        <v>0</v>
      </c>
      <c r="AR14" s="72"/>
    </row>
    <row r="15" spans="1:44" s="77" customFormat="1" ht="15" customHeight="1" x14ac:dyDescent="0.25">
      <c r="A15" s="67"/>
      <c r="B15" s="1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81"/>
      <c r="O15" s="10"/>
      <c r="P15" s="18"/>
      <c r="Q15" s="29"/>
      <c r="R15" s="41"/>
      <c r="S15" s="42"/>
      <c r="T15" s="10"/>
      <c r="U15" s="18"/>
      <c r="V15" s="29"/>
      <c r="W15" s="41"/>
      <c r="X15" s="29"/>
      <c r="Y15" s="41"/>
      <c r="Z15" s="42"/>
      <c r="AA15" s="10"/>
      <c r="AB15" s="82"/>
      <c r="AC15" s="83"/>
      <c r="AD15" s="41"/>
      <c r="AE15" s="42"/>
      <c r="AF15" s="10"/>
      <c r="AG15" s="84">
        <v>0</v>
      </c>
      <c r="AH15" s="84">
        <v>0</v>
      </c>
      <c r="AI15" s="84">
        <v>0</v>
      </c>
      <c r="AJ15" s="84">
        <v>0</v>
      </c>
      <c r="AK15" s="10"/>
      <c r="AL15" s="11"/>
      <c r="AM15" s="22"/>
      <c r="AN15" s="22"/>
      <c r="AO15" s="22"/>
      <c r="AP15" s="22"/>
      <c r="AQ15" s="9"/>
      <c r="AR15" s="72"/>
    </row>
    <row r="16" spans="1:44" ht="15" customHeight="1" x14ac:dyDescent="0.25">
      <c r="A16" s="74"/>
      <c r="B16" s="1" t="s">
        <v>63</v>
      </c>
      <c r="C16" s="14"/>
      <c r="D16" s="85">
        <f>SUM(F14:H14)+((I14-F14-G14)/3)+(E14/3)+(AL14*25)+(AM14*25)+(AN14*10)+(AO14*25)+(AP14*20)+(AQ14*15)</f>
        <v>24.666666666666668</v>
      </c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6"/>
      <c r="P16" s="10"/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72"/>
    </row>
    <row r="17" spans="1:45" s="77" customFormat="1" ht="15" customHeight="1" x14ac:dyDescent="0.25">
      <c r="A17" s="74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8"/>
      <c r="O17" s="19"/>
      <c r="P17" s="19"/>
      <c r="Q17" s="19"/>
      <c r="R17" s="19"/>
      <c r="S17" s="19"/>
      <c r="T17" s="19"/>
      <c r="U17" s="16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72"/>
    </row>
    <row r="18" spans="1:45" ht="15" customHeight="1" x14ac:dyDescent="0.25">
      <c r="A18" s="74"/>
      <c r="B18" s="18" t="s">
        <v>64</v>
      </c>
      <c r="C18" s="86"/>
      <c r="D18" s="86"/>
      <c r="E18" s="7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16"/>
      <c r="K18" s="7" t="s">
        <v>17</v>
      </c>
      <c r="L18" s="7" t="s">
        <v>18</v>
      </c>
      <c r="M18" s="7" t="s">
        <v>65</v>
      </c>
      <c r="N18" s="7" t="s">
        <v>9</v>
      </c>
      <c r="O18" s="10"/>
      <c r="P18" s="51" t="s">
        <v>77</v>
      </c>
      <c r="Q18" s="3"/>
      <c r="R18" s="3"/>
      <c r="S18" s="3"/>
      <c r="T18" s="87"/>
      <c r="U18" s="87"/>
      <c r="V18" s="87"/>
      <c r="W18" s="87"/>
      <c r="X18" s="87"/>
      <c r="Y18" s="3"/>
      <c r="Z18" s="3"/>
      <c r="AA18" s="3"/>
      <c r="AB18" s="87"/>
      <c r="AC18" s="87"/>
      <c r="AD18" s="3"/>
      <c r="AE18" s="52"/>
      <c r="AF18" s="10"/>
      <c r="AG18" s="51" t="s">
        <v>78</v>
      </c>
      <c r="AH18" s="3"/>
      <c r="AI18" s="3"/>
      <c r="AJ18" s="3"/>
      <c r="AK18" s="3"/>
      <c r="AL18" s="2" t="s">
        <v>79</v>
      </c>
      <c r="AM18" s="3"/>
      <c r="AN18" s="3"/>
      <c r="AO18" s="3"/>
      <c r="AP18" s="3"/>
      <c r="AQ18" s="52"/>
      <c r="AR18" s="72"/>
    </row>
    <row r="19" spans="1:45" ht="15" customHeight="1" x14ac:dyDescent="0.25">
      <c r="A19" s="74"/>
      <c r="B19" s="51" t="s">
        <v>7</v>
      </c>
      <c r="C19" s="3"/>
      <c r="D19" s="52"/>
      <c r="E19" s="12">
        <f>PRODUCT(E14)</f>
        <v>13</v>
      </c>
      <c r="F19" s="12">
        <f>PRODUCT(F14)</f>
        <v>0</v>
      </c>
      <c r="G19" s="12">
        <f>PRODUCT(G14)</f>
        <v>0</v>
      </c>
      <c r="H19" s="12">
        <f>PRODUCT(H14)</f>
        <v>8</v>
      </c>
      <c r="I19" s="12">
        <f>PRODUCT(I14)</f>
        <v>37</v>
      </c>
      <c r="J19" s="16"/>
      <c r="K19" s="88">
        <f>PRODUCT((F19+G19)/E19)</f>
        <v>0</v>
      </c>
      <c r="L19" s="88">
        <f>PRODUCT(H19/E19)</f>
        <v>0.61538461538461542</v>
      </c>
      <c r="M19" s="88">
        <f>PRODUCT(I19/E19)</f>
        <v>2.8461538461538463</v>
      </c>
      <c r="N19" s="68">
        <f>PRODUCT(N14)</f>
        <v>0.48684210526315791</v>
      </c>
      <c r="O19" s="10">
        <f>PRODUCT(O14)</f>
        <v>76</v>
      </c>
      <c r="P19" s="48" t="s">
        <v>66</v>
      </c>
      <c r="Q19" s="89"/>
      <c r="R19" s="49" t="s">
        <v>73</v>
      </c>
      <c r="S19" s="49"/>
      <c r="T19" s="49"/>
      <c r="U19" s="49"/>
      <c r="V19" s="49"/>
      <c r="W19" s="49"/>
      <c r="X19" s="49"/>
      <c r="Y19" s="49"/>
      <c r="Z19" s="90" t="s">
        <v>67</v>
      </c>
      <c r="AA19" s="49"/>
      <c r="AB19" s="49"/>
      <c r="AC19" s="91" t="s">
        <v>74</v>
      </c>
      <c r="AD19" s="49"/>
      <c r="AE19" s="50"/>
      <c r="AF19" s="10"/>
      <c r="AG19" s="48" t="s">
        <v>66</v>
      </c>
      <c r="AH19" s="49"/>
      <c r="AI19" s="49"/>
      <c r="AJ19" s="135"/>
      <c r="AK19" s="135"/>
      <c r="AL19" s="135"/>
      <c r="AM19" s="135"/>
      <c r="AN19" s="100"/>
      <c r="AO19" s="135"/>
      <c r="AP19" s="135"/>
      <c r="AQ19" s="91"/>
      <c r="AR19" s="72"/>
    </row>
    <row r="20" spans="1:45" ht="15" customHeight="1" x14ac:dyDescent="0.25">
      <c r="A20" s="74"/>
      <c r="B20" s="93" t="s">
        <v>39</v>
      </c>
      <c r="C20" s="94"/>
      <c r="D20" s="95"/>
      <c r="E20" s="12"/>
      <c r="F20" s="12"/>
      <c r="G20" s="12"/>
      <c r="H20" s="12"/>
      <c r="I20" s="12"/>
      <c r="J20" s="16"/>
      <c r="K20" s="88"/>
      <c r="L20" s="88"/>
      <c r="M20" s="88"/>
      <c r="N20" s="68"/>
      <c r="O20" s="10"/>
      <c r="P20" s="92" t="s">
        <v>68</v>
      </c>
      <c r="Q20" s="96"/>
      <c r="R20" s="97"/>
      <c r="S20" s="97"/>
      <c r="T20" s="97"/>
      <c r="U20" s="97"/>
      <c r="V20" s="97"/>
      <c r="W20" s="97"/>
      <c r="X20" s="97"/>
      <c r="Y20" s="97"/>
      <c r="Z20" s="98"/>
      <c r="AA20" s="97"/>
      <c r="AB20" s="97"/>
      <c r="AC20" s="80"/>
      <c r="AD20" s="97"/>
      <c r="AE20" s="99"/>
      <c r="AF20" s="10"/>
      <c r="AG20" s="92" t="s">
        <v>68</v>
      </c>
      <c r="AH20" s="97"/>
      <c r="AI20" s="97"/>
      <c r="AJ20" s="80"/>
      <c r="AK20" s="80"/>
      <c r="AL20" s="80"/>
      <c r="AM20" s="80"/>
      <c r="AN20" s="100"/>
      <c r="AO20" s="80"/>
      <c r="AP20" s="80"/>
      <c r="AQ20" s="136"/>
      <c r="AR20" s="72"/>
    </row>
    <row r="21" spans="1:45" ht="15" customHeight="1" x14ac:dyDescent="0.25">
      <c r="A21" s="74"/>
      <c r="B21" s="101" t="s">
        <v>69</v>
      </c>
      <c r="C21" s="102"/>
      <c r="D21" s="103"/>
      <c r="E21" s="104"/>
      <c r="F21" s="104"/>
      <c r="G21" s="104"/>
      <c r="H21" s="104"/>
      <c r="I21" s="104"/>
      <c r="J21" s="16"/>
      <c r="K21" s="105"/>
      <c r="L21" s="105"/>
      <c r="M21" s="105"/>
      <c r="N21" s="106"/>
      <c r="O21" s="10"/>
      <c r="P21" s="92" t="s">
        <v>70</v>
      </c>
      <c r="Q21" s="96"/>
      <c r="R21" s="97" t="s">
        <v>80</v>
      </c>
      <c r="S21" s="97"/>
      <c r="T21" s="97"/>
      <c r="U21" s="97"/>
      <c r="V21" s="97"/>
      <c r="W21" s="97"/>
      <c r="X21" s="97"/>
      <c r="Y21" s="97"/>
      <c r="Z21" s="98" t="s">
        <v>81</v>
      </c>
      <c r="AA21" s="97"/>
      <c r="AB21" s="97"/>
      <c r="AC21" s="80" t="s">
        <v>82</v>
      </c>
      <c r="AD21" s="97"/>
      <c r="AE21" s="99"/>
      <c r="AF21" s="10"/>
      <c r="AG21" s="92" t="s">
        <v>70</v>
      </c>
      <c r="AH21" s="137"/>
      <c r="AI21" s="97"/>
      <c r="AJ21" s="80"/>
      <c r="AK21" s="80"/>
      <c r="AL21" s="80"/>
      <c r="AM21" s="80"/>
      <c r="AN21" s="100"/>
      <c r="AO21" s="80"/>
      <c r="AP21" s="80"/>
      <c r="AQ21" s="136"/>
      <c r="AR21" s="72"/>
    </row>
    <row r="22" spans="1:45" ht="15" customHeight="1" x14ac:dyDescent="0.25">
      <c r="A22" s="74"/>
      <c r="B22" s="107" t="s">
        <v>71</v>
      </c>
      <c r="C22" s="108"/>
      <c r="D22" s="109"/>
      <c r="E22" s="7">
        <f>SUM(E19:E21)</f>
        <v>13</v>
      </c>
      <c r="F22" s="7">
        <f>SUM(F19:F21)</f>
        <v>0</v>
      </c>
      <c r="G22" s="7">
        <f>SUM(G19:G21)</f>
        <v>0</v>
      </c>
      <c r="H22" s="7">
        <f>SUM(H19:H21)</f>
        <v>8</v>
      </c>
      <c r="I22" s="7">
        <f>SUM(I19:I21)</f>
        <v>37</v>
      </c>
      <c r="J22" s="16"/>
      <c r="K22" s="110">
        <f>PRODUCT((F22+G22)/E22)</f>
        <v>0</v>
      </c>
      <c r="L22" s="110">
        <f>PRODUCT(H22/E22)</f>
        <v>0.61538461538461542</v>
      </c>
      <c r="M22" s="110">
        <f>PRODUCT(I22/E22)</f>
        <v>2.8461538461538463</v>
      </c>
      <c r="N22" s="15">
        <f>PRODUCT(I22/O22)</f>
        <v>0.48684210526315791</v>
      </c>
      <c r="O22" s="10">
        <f>SUM(O19:O21)</f>
        <v>76</v>
      </c>
      <c r="P22" s="111" t="s">
        <v>72</v>
      </c>
      <c r="Q22" s="112"/>
      <c r="R22" s="113"/>
      <c r="S22" s="113"/>
      <c r="T22" s="113"/>
      <c r="U22" s="113"/>
      <c r="V22" s="113"/>
      <c r="W22" s="113"/>
      <c r="X22" s="113"/>
      <c r="Y22" s="113"/>
      <c r="Z22" s="114"/>
      <c r="AA22" s="113"/>
      <c r="AB22" s="113"/>
      <c r="AC22" s="124"/>
      <c r="AD22" s="113"/>
      <c r="AE22" s="115"/>
      <c r="AF22" s="10"/>
      <c r="AG22" s="111" t="s">
        <v>72</v>
      </c>
      <c r="AH22" s="113"/>
      <c r="AI22" s="113"/>
      <c r="AJ22" s="124"/>
      <c r="AK22" s="124"/>
      <c r="AL22" s="124"/>
      <c r="AM22" s="124"/>
      <c r="AN22" s="116"/>
      <c r="AO22" s="124"/>
      <c r="AP22" s="124"/>
      <c r="AQ22" s="63"/>
      <c r="AR22" s="72"/>
    </row>
    <row r="23" spans="1:45" ht="15" customHeight="1" x14ac:dyDescent="0.25">
      <c r="A23" s="74"/>
      <c r="B23" s="117"/>
      <c r="C23" s="117"/>
      <c r="D23" s="117"/>
      <c r="E23" s="117"/>
      <c r="F23" s="117"/>
      <c r="G23" s="117"/>
      <c r="H23" s="117"/>
      <c r="I23" s="117"/>
      <c r="J23" s="16"/>
      <c r="K23" s="117"/>
      <c r="L23" s="117"/>
      <c r="M23" s="117"/>
      <c r="N23" s="38"/>
      <c r="O23" s="10">
        <f>SUM(O20:O22)</f>
        <v>76</v>
      </c>
      <c r="P23" s="16"/>
      <c r="Q23" s="17"/>
      <c r="R23" s="16"/>
      <c r="S23" s="16"/>
      <c r="T23" s="10"/>
      <c r="U23" s="10"/>
      <c r="V23" s="17"/>
      <c r="W23" s="16"/>
      <c r="X23" s="16"/>
      <c r="Y23" s="10"/>
      <c r="Z23" s="10"/>
      <c r="AA23" s="10"/>
      <c r="AB23" s="10"/>
      <c r="AC23" s="10"/>
      <c r="AD23" s="10"/>
      <c r="AE23" s="10"/>
      <c r="AF23" s="10"/>
      <c r="AG23" s="10"/>
      <c r="AH23" s="118"/>
      <c r="AI23" s="16"/>
      <c r="AJ23" s="16"/>
      <c r="AK23" s="10"/>
      <c r="AL23" s="16"/>
      <c r="AM23" s="16"/>
      <c r="AN23" s="16"/>
      <c r="AO23" s="16"/>
      <c r="AP23" s="16"/>
      <c r="AQ23" s="16"/>
      <c r="AR23" s="72"/>
    </row>
    <row r="24" spans="1:45" ht="15" customHeight="1" x14ac:dyDescent="0.2">
      <c r="A24" s="74"/>
      <c r="B24" s="16" t="s">
        <v>10</v>
      </c>
      <c r="C24" s="16"/>
      <c r="D24" s="54" t="s">
        <v>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4"/>
      <c r="B25" s="16"/>
      <c r="C25" s="16"/>
      <c r="D25" s="54" t="s">
        <v>30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20" customFormat="1" ht="15" customHeight="1" x14ac:dyDescent="0.2">
      <c r="A26" s="119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20" customFormat="1" ht="15" customHeight="1" x14ac:dyDescent="0.25">
      <c r="A27" s="119"/>
      <c r="B27" s="10"/>
      <c r="C27" s="10"/>
      <c r="D27" s="17"/>
      <c r="E27" s="10"/>
      <c r="F27" s="10"/>
      <c r="G27" s="10"/>
      <c r="H27" s="17"/>
      <c r="I27" s="17"/>
      <c r="J27" s="16"/>
      <c r="K27" s="16"/>
      <c r="L27" s="16"/>
      <c r="M27" s="121"/>
      <c r="N27" s="17"/>
      <c r="O27" s="10"/>
      <c r="P27" s="16"/>
      <c r="Q27" s="17"/>
      <c r="R27" s="16"/>
      <c r="S27" s="16"/>
      <c r="T27" s="10"/>
      <c r="U27" s="10"/>
      <c r="V27" s="118"/>
      <c r="W27" s="16"/>
      <c r="X27" s="16"/>
      <c r="Y27" s="16"/>
      <c r="Z27" s="16"/>
      <c r="AA27" s="16"/>
      <c r="AB27" s="16"/>
      <c r="AC27" s="16"/>
      <c r="AD27" s="16"/>
      <c r="AE27" s="16"/>
      <c r="AF27" s="72"/>
      <c r="AG27" s="121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20" customFormat="1" ht="15" customHeight="1" x14ac:dyDescent="0.25">
      <c r="A28" s="119"/>
      <c r="B28" s="10"/>
      <c r="C28" s="10"/>
      <c r="D28" s="17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18"/>
      <c r="W28" s="16"/>
      <c r="X28" s="16"/>
      <c r="Y28" s="16"/>
      <c r="Z28" s="16"/>
      <c r="AA28" s="16"/>
      <c r="AB28" s="16"/>
      <c r="AC28" s="16"/>
      <c r="AD28" s="16"/>
      <c r="AE28" s="16"/>
      <c r="AF28" s="72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20" customFormat="1" ht="15" customHeight="1" x14ac:dyDescent="0.25">
      <c r="A29" s="119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18"/>
      <c r="W29" s="16"/>
      <c r="X29" s="16"/>
      <c r="Y29" s="16"/>
      <c r="Z29" s="16"/>
      <c r="AA29" s="16"/>
      <c r="AB29" s="16"/>
      <c r="AC29" s="16"/>
      <c r="AD29" s="16"/>
      <c r="AE29" s="16"/>
      <c r="AF29" s="7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20" customFormat="1" ht="15" customHeight="1" x14ac:dyDescent="0.25">
      <c r="A30" s="119"/>
      <c r="B30" s="17"/>
      <c r="C30" s="17"/>
      <c r="D30" s="17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20" customFormat="1" ht="15" customHeight="1" x14ac:dyDescent="0.25">
      <c r="A31" s="11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20" customFormat="1" ht="15" customHeight="1" x14ac:dyDescent="0.25">
      <c r="A32" s="11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20" customFormat="1" ht="15" customHeight="1" x14ac:dyDescent="0.25">
      <c r="A33" s="11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20" customFormat="1" ht="15" customHeight="1" x14ac:dyDescent="0.25">
      <c r="A34" s="11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20" customFormat="1" ht="15" customHeight="1" x14ac:dyDescent="0.25">
      <c r="A35" s="11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18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20" customFormat="1" ht="15" customHeight="1" x14ac:dyDescent="0.25">
      <c r="A36" s="11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18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20" customFormat="1" ht="15" customHeight="1" x14ac:dyDescent="0.25">
      <c r="A37" s="11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18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20" customFormat="1" ht="15" customHeight="1" x14ac:dyDescent="0.25">
      <c r="A38" s="11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18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20" customFormat="1" ht="15" customHeight="1" x14ac:dyDescent="0.25">
      <c r="A39" s="1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18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20" customFormat="1" ht="15" customHeight="1" x14ac:dyDescent="0.25">
      <c r="A40" s="11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18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20" customFormat="1" ht="15" customHeight="1" x14ac:dyDescent="0.25">
      <c r="A41" s="11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18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20" customFormat="1" ht="15" customHeight="1" x14ac:dyDescent="0.25">
      <c r="A42" s="11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18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20" customFormat="1" ht="15" customHeight="1" x14ac:dyDescent="0.25">
      <c r="A43" s="11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18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20" customFormat="1" ht="15" customHeight="1" x14ac:dyDescent="0.25">
      <c r="A44" s="11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18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20" customFormat="1" ht="15" customHeight="1" x14ac:dyDescent="0.25">
      <c r="A45" s="11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18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20" customFormat="1" ht="15" customHeight="1" x14ac:dyDescent="0.25">
      <c r="A46" s="11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18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20" customFormat="1" ht="15" customHeight="1" x14ac:dyDescent="0.25">
      <c r="A47" s="11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18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20" customFormat="1" ht="15" customHeight="1" x14ac:dyDescent="0.25">
      <c r="A48" s="11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18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20" customFormat="1" ht="15" customHeight="1" x14ac:dyDescent="0.25">
      <c r="A49" s="11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18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20" customFormat="1" ht="15" customHeight="1" x14ac:dyDescent="0.25">
      <c r="A50" s="11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18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20" customFormat="1" ht="15" customHeight="1" x14ac:dyDescent="0.25">
      <c r="A51" s="11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18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20" customFormat="1" ht="15" customHeight="1" x14ac:dyDescent="0.25">
      <c r="A52" s="11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18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20" customFormat="1" ht="15" customHeight="1" x14ac:dyDescent="0.25">
      <c r="A53" s="11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18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20" customFormat="1" ht="15" customHeight="1" x14ac:dyDescent="0.25">
      <c r="A54" s="11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18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20" customFormat="1" ht="15" customHeight="1" x14ac:dyDescent="0.25">
      <c r="A55" s="11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18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20" customFormat="1" ht="15" customHeight="1" x14ac:dyDescent="0.25">
      <c r="A56" s="11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18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20" customFormat="1" ht="15" customHeight="1" x14ac:dyDescent="0.25">
      <c r="A57" s="11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18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20" customFormat="1" ht="15" customHeight="1" x14ac:dyDescent="0.25">
      <c r="A58" s="11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18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20" customFormat="1" ht="15" customHeight="1" x14ac:dyDescent="0.25">
      <c r="A59" s="11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18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20" customFormat="1" ht="15" customHeight="1" x14ac:dyDescent="0.25">
      <c r="A60" s="11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18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20" customFormat="1" ht="15" customHeight="1" x14ac:dyDescent="0.25">
      <c r="A61" s="11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1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20" customFormat="1" ht="15" customHeight="1" x14ac:dyDescent="0.25">
      <c r="A62" s="11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1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20" customFormat="1" ht="15" customHeight="1" x14ac:dyDescent="0.25">
      <c r="A63" s="11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18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20" customFormat="1" ht="15" customHeight="1" x14ac:dyDescent="0.25">
      <c r="A64" s="11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18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20" customFormat="1" ht="15" customHeight="1" x14ac:dyDescent="0.25">
      <c r="A65" s="11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18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20" customFormat="1" ht="15" customHeight="1" x14ac:dyDescent="0.25">
      <c r="A66" s="11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18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20" customFormat="1" ht="15" customHeight="1" x14ac:dyDescent="0.25">
      <c r="A67" s="11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18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20" customFormat="1" ht="15" customHeight="1" x14ac:dyDescent="0.25">
      <c r="A68" s="11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18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20" customFormat="1" ht="15" customHeight="1" x14ac:dyDescent="0.25">
      <c r="A69" s="11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18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20" customFormat="1" ht="15" customHeight="1" x14ac:dyDescent="0.25">
      <c r="A70" s="11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18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20" customFormat="1" ht="15" customHeight="1" x14ac:dyDescent="0.25">
      <c r="A71" s="11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18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20" customFormat="1" ht="15" customHeight="1" x14ac:dyDescent="0.25">
      <c r="A72" s="11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18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20" customFormat="1" ht="15" customHeight="1" x14ac:dyDescent="0.25">
      <c r="A73" s="11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18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20" customFormat="1" ht="15" customHeight="1" x14ac:dyDescent="0.25">
      <c r="A74" s="11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18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20" customFormat="1" ht="15" customHeight="1" x14ac:dyDescent="0.25">
      <c r="A75" s="11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18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20" customFormat="1" ht="15" customHeight="1" x14ac:dyDescent="0.25">
      <c r="A76" s="11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18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20" customFormat="1" ht="15" customHeight="1" x14ac:dyDescent="0.25">
      <c r="A77" s="11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18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20" customFormat="1" ht="15" customHeight="1" x14ac:dyDescent="0.25">
      <c r="A78" s="11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18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20" customFormat="1" ht="15" customHeight="1" x14ac:dyDescent="0.25">
      <c r="A79" s="11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18"/>
      <c r="AI79" s="16"/>
      <c r="AJ79" s="16"/>
      <c r="AK79" s="16"/>
      <c r="AL79" s="16"/>
      <c r="AM79" s="16"/>
      <c r="AN79" s="16"/>
      <c r="AO79" s="16"/>
      <c r="AP79" s="16"/>
      <c r="AQ79" s="16"/>
      <c r="AR79" s="73"/>
    </row>
    <row r="80" spans="1:44" s="120" customFormat="1" ht="15" customHeight="1" x14ac:dyDescent="0.25">
      <c r="A80" s="11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18"/>
      <c r="AI80" s="16"/>
      <c r="AJ80" s="16"/>
      <c r="AK80" s="16"/>
      <c r="AL80" s="16"/>
      <c r="AM80" s="16"/>
      <c r="AN80" s="16"/>
      <c r="AO80" s="16"/>
      <c r="AP80" s="16"/>
      <c r="AQ80" s="16"/>
      <c r="AR80" s="73"/>
    </row>
    <row r="81" spans="1:44" s="120" customFormat="1" ht="15" customHeight="1" x14ac:dyDescent="0.25">
      <c r="A81" s="11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18"/>
      <c r="AI81" s="16"/>
      <c r="AJ81" s="16"/>
      <c r="AK81" s="16"/>
      <c r="AL81" s="16"/>
      <c r="AM81" s="16"/>
      <c r="AN81" s="16"/>
      <c r="AO81" s="16"/>
      <c r="AP81" s="16"/>
      <c r="AQ81" s="16"/>
      <c r="AR81" s="73"/>
    </row>
    <row r="82" spans="1:44" s="120" customFormat="1" ht="15" customHeight="1" x14ac:dyDescent="0.25">
      <c r="A82" s="11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18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20" customFormat="1" ht="15" customHeight="1" x14ac:dyDescent="0.25">
      <c r="A83" s="11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18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20" customFormat="1" ht="15" customHeight="1" x14ac:dyDescent="0.25">
      <c r="A84" s="11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18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20" customFormat="1" ht="15" customHeight="1" x14ac:dyDescent="0.25">
      <c r="A85" s="11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18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20" customFormat="1" ht="15" customHeight="1" x14ac:dyDescent="0.25">
      <c r="A86" s="11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18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20" customFormat="1" ht="15" customHeight="1" x14ac:dyDescent="0.25">
      <c r="A87" s="11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18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20" customFormat="1" ht="15" customHeight="1" x14ac:dyDescent="0.25">
      <c r="A88" s="11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18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20" customFormat="1" ht="15" customHeight="1" x14ac:dyDescent="0.25">
      <c r="A89" s="11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18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20" customFormat="1" ht="15" customHeight="1" x14ac:dyDescent="0.25">
      <c r="A90" s="11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18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20" customFormat="1" ht="15" customHeight="1" x14ac:dyDescent="0.25">
      <c r="A91" s="11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18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20" customFormat="1" ht="15" customHeight="1" x14ac:dyDescent="0.25">
      <c r="A92" s="11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18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20" customFormat="1" ht="15" customHeight="1" x14ac:dyDescent="0.25">
      <c r="A93" s="11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18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20" customFormat="1" ht="15" customHeight="1" x14ac:dyDescent="0.25">
      <c r="A94" s="11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18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20" customFormat="1" ht="15" customHeight="1" x14ac:dyDescent="0.25">
      <c r="A95" s="11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18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20" customFormat="1" ht="15" customHeight="1" x14ac:dyDescent="0.25">
      <c r="A96" s="11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18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20" customFormat="1" ht="15" customHeight="1" x14ac:dyDescent="0.25">
      <c r="A97" s="11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18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20" customFormat="1" ht="15" customHeight="1" x14ac:dyDescent="0.25">
      <c r="A98" s="11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18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20" customFormat="1" ht="15" customHeight="1" x14ac:dyDescent="0.25">
      <c r="A99" s="11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18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20" customFormat="1" ht="15" customHeight="1" x14ac:dyDescent="0.25">
      <c r="A100" s="11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20" customFormat="1" ht="15" customHeight="1" x14ac:dyDescent="0.25">
      <c r="A101" s="11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20" customFormat="1" ht="15" customHeight="1" x14ac:dyDescent="0.25">
      <c r="A102" s="11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20" customFormat="1" ht="15" customHeight="1" x14ac:dyDescent="0.25">
      <c r="A103" s="11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20" customFormat="1" ht="15" customHeight="1" x14ac:dyDescent="0.25">
      <c r="A104" s="11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20" customFormat="1" ht="15" customHeight="1" x14ac:dyDescent="0.25">
      <c r="A105" s="11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20" customFormat="1" ht="15" customHeight="1" x14ac:dyDescent="0.25">
      <c r="A106" s="11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20" customFormat="1" ht="15" customHeight="1" x14ac:dyDescent="0.25">
      <c r="A107" s="11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20" customFormat="1" ht="15" customHeight="1" x14ac:dyDescent="0.25">
      <c r="A108" s="11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20" customFormat="1" ht="15" customHeight="1" x14ac:dyDescent="0.25">
      <c r="A109" s="11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20" customFormat="1" ht="15" customHeight="1" x14ac:dyDescent="0.25">
      <c r="A110" s="11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20" customFormat="1" ht="15" customHeight="1" x14ac:dyDescent="0.25">
      <c r="A111" s="11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20" customFormat="1" ht="15" customHeight="1" x14ac:dyDescent="0.25">
      <c r="A112" s="11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20" customFormat="1" ht="15" customHeight="1" x14ac:dyDescent="0.25">
      <c r="A113" s="11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20" customFormat="1" ht="15" customHeight="1" x14ac:dyDescent="0.25">
      <c r="A114" s="11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20" customFormat="1" ht="15" customHeight="1" x14ac:dyDescent="0.25">
      <c r="A115" s="11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20" customFormat="1" ht="15" customHeight="1" x14ac:dyDescent="0.25">
      <c r="A116" s="11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20" customFormat="1" ht="15" customHeight="1" x14ac:dyDescent="0.25">
      <c r="A117" s="11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20" customFormat="1" ht="15" customHeight="1" x14ac:dyDescent="0.25">
      <c r="A118" s="11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20" customFormat="1" ht="15" customHeight="1" x14ac:dyDescent="0.25">
      <c r="A119" s="11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20" customFormat="1" ht="15" customHeight="1" x14ac:dyDescent="0.25">
      <c r="A120" s="11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20" customFormat="1" ht="15" customHeight="1" x14ac:dyDescent="0.25">
      <c r="A121" s="11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20" customFormat="1" ht="15" customHeight="1" x14ac:dyDescent="0.25">
      <c r="A122" s="11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20" customFormat="1" ht="15" customHeight="1" x14ac:dyDescent="0.25">
      <c r="A123" s="11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20" customFormat="1" ht="15" customHeight="1" x14ac:dyDescent="0.25">
      <c r="A124" s="11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20" customFormat="1" ht="15" customHeight="1" x14ac:dyDescent="0.25">
      <c r="A125" s="11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20" customFormat="1" ht="15" customHeight="1" x14ac:dyDescent="0.25">
      <c r="A126" s="11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20" customFormat="1" ht="15" customHeight="1" x14ac:dyDescent="0.25">
      <c r="A127" s="11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20" customFormat="1" ht="15" customHeight="1" x14ac:dyDescent="0.25">
      <c r="A128" s="11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20" customFormat="1" ht="15" customHeight="1" x14ac:dyDescent="0.25">
      <c r="A129" s="11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20" customFormat="1" ht="15" customHeight="1" x14ac:dyDescent="0.25">
      <c r="A130" s="11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20" customFormat="1" ht="15" customHeight="1" x14ac:dyDescent="0.25">
      <c r="A131" s="11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20" customFormat="1" ht="15" customHeight="1" x14ac:dyDescent="0.25">
      <c r="A132" s="11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20" customFormat="1" ht="15" customHeight="1" x14ac:dyDescent="0.25">
      <c r="A133" s="11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20" customFormat="1" ht="15" customHeight="1" x14ac:dyDescent="0.25">
      <c r="A134" s="11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20" customFormat="1" ht="15" customHeight="1" x14ac:dyDescent="0.25">
      <c r="A135" s="11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20" customFormat="1" ht="15" customHeight="1" x14ac:dyDescent="0.25">
      <c r="A136" s="11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20" customFormat="1" ht="15" customHeight="1" x14ac:dyDescent="0.25">
      <c r="A137" s="11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20" customFormat="1" ht="15" customHeight="1" x14ac:dyDescent="0.25">
      <c r="A138" s="11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20" customFormat="1" ht="15" customHeight="1" x14ac:dyDescent="0.25">
      <c r="A139" s="11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20" customFormat="1" ht="15" customHeight="1" x14ac:dyDescent="0.25">
      <c r="A140" s="11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20" customFormat="1" ht="15" customHeight="1" x14ac:dyDescent="0.25">
      <c r="A141" s="11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20" customFormat="1" ht="15" customHeight="1" x14ac:dyDescent="0.25">
      <c r="A142" s="11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20" customFormat="1" ht="15" customHeight="1" x14ac:dyDescent="0.25">
      <c r="A143" s="11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20" customFormat="1" ht="15" customHeight="1" x14ac:dyDescent="0.25">
      <c r="A144" s="11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20" customFormat="1" ht="15" customHeight="1" x14ac:dyDescent="0.25">
      <c r="A145" s="11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20" customFormat="1" ht="15" customHeight="1" x14ac:dyDescent="0.25">
      <c r="A146" s="11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20" customFormat="1" ht="15" customHeight="1" x14ac:dyDescent="0.25">
      <c r="A147" s="11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20" customFormat="1" ht="15" customHeight="1" x14ac:dyDescent="0.25">
      <c r="A148" s="11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20" customFormat="1" ht="15" customHeight="1" x14ac:dyDescent="0.25">
      <c r="A149" s="11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20" customFormat="1" ht="15" customHeight="1" x14ac:dyDescent="0.25">
      <c r="A150" s="11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20" customFormat="1" ht="15" customHeight="1" x14ac:dyDescent="0.25">
      <c r="A151" s="11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20" customFormat="1" ht="15" customHeight="1" x14ac:dyDescent="0.25">
      <c r="A152" s="11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20" customFormat="1" ht="15" customHeight="1" x14ac:dyDescent="0.25">
      <c r="A153" s="11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20" customFormat="1" ht="15" customHeight="1" x14ac:dyDescent="0.25">
      <c r="A154" s="11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20" customFormat="1" ht="15" customHeight="1" x14ac:dyDescent="0.25">
      <c r="A155" s="11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20" customFormat="1" ht="15" customHeight="1" x14ac:dyDescent="0.25">
      <c r="A156" s="11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20" customFormat="1" ht="15" customHeight="1" x14ac:dyDescent="0.25">
      <c r="A157" s="11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20" customFormat="1" ht="15" customHeight="1" x14ac:dyDescent="0.25">
      <c r="A158" s="11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20" customFormat="1" ht="15" customHeight="1" x14ac:dyDescent="0.25">
      <c r="A159" s="11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20" customFormat="1" ht="15" customHeight="1" x14ac:dyDescent="0.25">
      <c r="A160" s="11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20" customFormat="1" ht="15" customHeight="1" x14ac:dyDescent="0.25">
      <c r="A161" s="11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20" customFormat="1" ht="15" customHeight="1" x14ac:dyDescent="0.25">
      <c r="A162" s="11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20" customFormat="1" ht="15" customHeight="1" x14ac:dyDescent="0.25">
      <c r="A163" s="11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20" customFormat="1" ht="15" customHeight="1" x14ac:dyDescent="0.25">
      <c r="A164" s="11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20" customFormat="1" ht="15" customHeight="1" x14ac:dyDescent="0.25">
      <c r="A165" s="11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20" customFormat="1" ht="15" customHeight="1" x14ac:dyDescent="0.25">
      <c r="A166" s="11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20" customFormat="1" ht="15" customHeight="1" x14ac:dyDescent="0.25">
      <c r="A167" s="11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20" customFormat="1" ht="15" customHeight="1" x14ac:dyDescent="0.25">
      <c r="A168" s="11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20" customFormat="1" ht="15" customHeight="1" x14ac:dyDescent="0.25">
      <c r="A169" s="11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20" customFormat="1" ht="15" customHeight="1" x14ac:dyDescent="0.25">
      <c r="A170" s="11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20" customFormat="1" ht="15" customHeight="1" x14ac:dyDescent="0.25">
      <c r="A171" s="11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s="120" customFormat="1" ht="15" customHeight="1" x14ac:dyDescent="0.25">
      <c r="A172" s="11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73"/>
    </row>
    <row r="173" spans="1:44" s="120" customFormat="1" ht="15" customHeight="1" x14ac:dyDescent="0.25">
      <c r="A173" s="11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73"/>
    </row>
    <row r="174" spans="1:44" s="120" customFormat="1" ht="15" customHeight="1" x14ac:dyDescent="0.25">
      <c r="A174" s="119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18"/>
      <c r="AI174" s="16"/>
      <c r="AJ174" s="16"/>
      <c r="AK174" s="10"/>
      <c r="AL174" s="10"/>
      <c r="AM174" s="10"/>
      <c r="AN174" s="10"/>
      <c r="AO174" s="10"/>
      <c r="AP174" s="10"/>
      <c r="AQ174" s="10"/>
      <c r="AR174" s="73"/>
    </row>
    <row r="175" spans="1:44" ht="15" customHeight="1" x14ac:dyDescent="0.25">
      <c r="AG175" s="10"/>
      <c r="AH175" s="118"/>
      <c r="AI175" s="16"/>
      <c r="AJ175" s="16"/>
    </row>
    <row r="176" spans="1:44" ht="15" customHeight="1" x14ac:dyDescent="0.25">
      <c r="AG176" s="10"/>
      <c r="AH176" s="118"/>
      <c r="AI176" s="16"/>
      <c r="AJ176" s="16"/>
    </row>
    <row r="177" spans="2:43" ht="15" customHeight="1" x14ac:dyDescent="0.25">
      <c r="AG177" s="10"/>
      <c r="AH177" s="118"/>
      <c r="AI177" s="16"/>
      <c r="AJ177" s="16"/>
    </row>
    <row r="178" spans="2:43" ht="15" customHeight="1" x14ac:dyDescent="0.25">
      <c r="AG178" s="10"/>
      <c r="AH178" s="118"/>
      <c r="AI178" s="16"/>
      <c r="AJ178" s="16"/>
    </row>
    <row r="179" spans="2:43" ht="15" customHeight="1" x14ac:dyDescent="0.25">
      <c r="AG179" s="10"/>
      <c r="AH179" s="118"/>
      <c r="AI179" s="16"/>
      <c r="AJ179" s="16"/>
    </row>
    <row r="180" spans="2:43" ht="15" customHeight="1" x14ac:dyDescent="0.25">
      <c r="AG180" s="10"/>
      <c r="AH180" s="118"/>
      <c r="AI180" s="16"/>
      <c r="AJ180" s="16"/>
    </row>
    <row r="181" spans="2:43" ht="15" customHeight="1" x14ac:dyDescent="0.25">
      <c r="AG181" s="10"/>
      <c r="AH181" s="118"/>
      <c r="AI181" s="16"/>
      <c r="AJ181" s="16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  <row r="211" spans="2:43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</row>
    <row r="212" spans="2:43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</row>
    <row r="213" spans="2:43" ht="15" customHeight="1" x14ac:dyDescent="0.2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</row>
    <row r="214" spans="2:43" ht="15" customHeight="1" x14ac:dyDescent="0.2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</row>
  </sheetData>
  <sortState ref="B11:AQ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2</v>
      </c>
      <c r="AD4" s="12">
        <v>0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34</v>
      </c>
      <c r="Z5" s="1" t="s">
        <v>31</v>
      </c>
      <c r="AA5" s="12"/>
      <c r="AB5" s="70" t="s">
        <v>32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25</v>
      </c>
      <c r="Z6" s="1" t="s">
        <v>31</v>
      </c>
      <c r="AA6" s="12"/>
      <c r="AB6" s="70" t="s">
        <v>32</v>
      </c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35</v>
      </c>
      <c r="Z7" s="1" t="s">
        <v>31</v>
      </c>
      <c r="AA7" s="12"/>
      <c r="AB7" s="70" t="s">
        <v>33</v>
      </c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29</v>
      </c>
      <c r="AA8" s="12">
        <v>10</v>
      </c>
      <c r="AB8" s="12">
        <v>0</v>
      </c>
      <c r="AC8" s="12">
        <v>4</v>
      </c>
      <c r="AD8" s="12">
        <v>9</v>
      </c>
      <c r="AE8" s="12">
        <v>43</v>
      </c>
      <c r="AF8" s="68">
        <v>0.62309999999999999</v>
      </c>
      <c r="AG8" s="19">
        <v>69</v>
      </c>
      <c r="AH8" s="40"/>
      <c r="AI8" s="7"/>
      <c r="AJ8" s="7"/>
      <c r="AK8" s="7"/>
      <c r="AM8" s="12">
        <v>2</v>
      </c>
      <c r="AN8" s="12">
        <v>0</v>
      </c>
      <c r="AO8" s="13">
        <v>1</v>
      </c>
      <c r="AP8" s="12">
        <v>0</v>
      </c>
      <c r="AQ8" s="12">
        <v>8</v>
      </c>
      <c r="AR8" s="65">
        <v>0.88880000000000003</v>
      </c>
      <c r="AS8" s="19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75</v>
      </c>
      <c r="Z9" s="1" t="s">
        <v>29</v>
      </c>
      <c r="AA9" s="12">
        <v>10</v>
      </c>
      <c r="AB9" s="12">
        <v>1</v>
      </c>
      <c r="AC9" s="12">
        <v>2</v>
      </c>
      <c r="AD9" s="12">
        <v>26</v>
      </c>
      <c r="AE9" s="12">
        <v>60</v>
      </c>
      <c r="AF9" s="32">
        <v>0.74070000000000003</v>
      </c>
      <c r="AG9" s="19">
        <v>81</v>
      </c>
      <c r="AH9" s="40"/>
      <c r="AI9" s="125" t="s">
        <v>75</v>
      </c>
      <c r="AJ9" s="7" t="s">
        <v>35</v>
      </c>
      <c r="AK9" s="7" t="s">
        <v>28</v>
      </c>
      <c r="AL9" s="72"/>
      <c r="AM9" s="12">
        <v>4</v>
      </c>
      <c r="AN9" s="12">
        <v>0</v>
      </c>
      <c r="AO9" s="13">
        <v>0</v>
      </c>
      <c r="AP9" s="12">
        <v>9</v>
      </c>
      <c r="AQ9" s="12">
        <v>18</v>
      </c>
      <c r="AR9" s="65">
        <v>0.5625</v>
      </c>
      <c r="AS9" s="19">
        <v>32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6">
        <v>2021</v>
      </c>
      <c r="C10" s="138" t="s">
        <v>35</v>
      </c>
      <c r="D10" s="127" t="s">
        <v>29</v>
      </c>
      <c r="E10" s="126">
        <v>20</v>
      </c>
      <c r="F10" s="126">
        <v>1</v>
      </c>
      <c r="G10" s="126">
        <v>3</v>
      </c>
      <c r="H10" s="139">
        <v>20</v>
      </c>
      <c r="I10" s="126">
        <v>76</v>
      </c>
      <c r="J10" s="128">
        <v>0.55879999999999996</v>
      </c>
      <c r="K10" s="129">
        <v>136</v>
      </c>
      <c r="L10" s="40"/>
      <c r="M10" s="7"/>
      <c r="N10" s="7"/>
      <c r="O10" s="7"/>
      <c r="P10" s="10"/>
      <c r="Q10" s="12">
        <v>2</v>
      </c>
      <c r="R10" s="12">
        <v>0</v>
      </c>
      <c r="S10" s="13">
        <v>1</v>
      </c>
      <c r="T10" s="12">
        <v>6</v>
      </c>
      <c r="U10" s="12">
        <v>10</v>
      </c>
      <c r="V10" s="59">
        <v>0.90910000000000002</v>
      </c>
      <c r="W10" s="10">
        <v>11</v>
      </c>
      <c r="X10" s="12"/>
      <c r="Y10" s="12"/>
      <c r="Z10" s="1"/>
      <c r="AA10" s="12"/>
      <c r="AB10" s="12"/>
      <c r="AC10" s="12"/>
      <c r="AD10" s="12"/>
      <c r="AE10" s="12"/>
      <c r="AF10" s="32"/>
      <c r="AG10" s="19"/>
      <c r="AH10" s="40"/>
      <c r="AI10" s="7"/>
      <c r="AJ10" s="7"/>
      <c r="AK10" s="7"/>
      <c r="AL10" s="72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6">
        <v>2022</v>
      </c>
      <c r="C11" s="126" t="s">
        <v>83</v>
      </c>
      <c r="D11" s="127" t="s">
        <v>29</v>
      </c>
      <c r="E11" s="126">
        <v>7</v>
      </c>
      <c r="F11" s="126">
        <v>0</v>
      </c>
      <c r="G11" s="126">
        <v>0</v>
      </c>
      <c r="H11" s="126">
        <v>6</v>
      </c>
      <c r="I11" s="126">
        <v>21</v>
      </c>
      <c r="J11" s="128">
        <v>0.53849999999999998</v>
      </c>
      <c r="K11" s="129">
        <v>39</v>
      </c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19"/>
      <c r="AH11" s="40"/>
      <c r="AI11" s="7"/>
      <c r="AJ11" s="7"/>
      <c r="AK11" s="7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27</v>
      </c>
      <c r="F12" s="36">
        <f t="shared" ref="F12:I12" si="0">SUM(F4:F11)</f>
        <v>1</v>
      </c>
      <c r="G12" s="36">
        <f t="shared" si="0"/>
        <v>3</v>
      </c>
      <c r="H12" s="36">
        <f t="shared" si="0"/>
        <v>26</v>
      </c>
      <c r="I12" s="36">
        <f t="shared" si="0"/>
        <v>97</v>
      </c>
      <c r="J12" s="37">
        <f>PRODUCT(I12/K12)</f>
        <v>0.55428571428571427</v>
      </c>
      <c r="K12" s="21">
        <f>SUM(K8:K11)</f>
        <v>175</v>
      </c>
      <c r="L12" s="18"/>
      <c r="M12" s="29"/>
      <c r="N12" s="41"/>
      <c r="O12" s="42"/>
      <c r="P12" s="10"/>
      <c r="Q12" s="36">
        <f>SUM(Q4:Q11)</f>
        <v>2</v>
      </c>
      <c r="R12" s="36">
        <f t="shared" ref="R12:U12" si="1">SUM(R4:R11)</f>
        <v>0</v>
      </c>
      <c r="S12" s="36">
        <f t="shared" si="1"/>
        <v>1</v>
      </c>
      <c r="T12" s="36">
        <f t="shared" si="1"/>
        <v>6</v>
      </c>
      <c r="U12" s="36">
        <f t="shared" si="1"/>
        <v>10</v>
      </c>
      <c r="V12" s="37">
        <f>PRODUCT(U12/W12)</f>
        <v>0.90909090909090906</v>
      </c>
      <c r="W12" s="21">
        <f>SUM(W8:W11)</f>
        <v>11</v>
      </c>
      <c r="X12" s="64" t="s">
        <v>13</v>
      </c>
      <c r="Y12" s="11"/>
      <c r="Z12" s="9"/>
      <c r="AA12" s="36">
        <f>SUM(AA4:AA11)</f>
        <v>21</v>
      </c>
      <c r="AB12" s="36">
        <f t="shared" ref="AB12:AG12" si="2">SUM(AB4:AB11)</f>
        <v>1</v>
      </c>
      <c r="AC12" s="36">
        <f t="shared" si="2"/>
        <v>8</v>
      </c>
      <c r="AD12" s="36">
        <f t="shared" si="2"/>
        <v>35</v>
      </c>
      <c r="AE12" s="36">
        <f t="shared" si="2"/>
        <v>107</v>
      </c>
      <c r="AF12" s="37">
        <f>PRODUCT(AE12/AG12)</f>
        <v>0.67295597484276726</v>
      </c>
      <c r="AG12" s="21">
        <f t="shared" si="2"/>
        <v>159</v>
      </c>
      <c r="AH12" s="18"/>
      <c r="AI12" s="29"/>
      <c r="AJ12" s="41"/>
      <c r="AK12" s="42"/>
      <c r="AL12" s="10"/>
      <c r="AM12" s="36">
        <f>SUM(AM4:AM11)</f>
        <v>6</v>
      </c>
      <c r="AN12" s="36">
        <f t="shared" ref="AN12:AQ12" si="3">SUM(AN4:AN11)</f>
        <v>0</v>
      </c>
      <c r="AO12" s="36">
        <f t="shared" si="3"/>
        <v>1</v>
      </c>
      <c r="AP12" s="36">
        <f t="shared" si="3"/>
        <v>9</v>
      </c>
      <c r="AQ12" s="36">
        <f t="shared" si="3"/>
        <v>26</v>
      </c>
      <c r="AR12" s="37">
        <f>PRODUCT(AQ12/AS12)</f>
        <v>0.63414634146341464</v>
      </c>
      <c r="AS12" s="39">
        <f>SUM(AS4:AS11)</f>
        <v>41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27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13</v>
      </c>
      <c r="F15" s="47">
        <v>0</v>
      </c>
      <c r="G15" s="47">
        <v>0</v>
      </c>
      <c r="H15" s="47">
        <v>8</v>
      </c>
      <c r="I15" s="47">
        <v>37</v>
      </c>
      <c r="J15" s="60">
        <v>0.50700000000000001</v>
      </c>
      <c r="K15" s="16">
        <v>4</v>
      </c>
      <c r="L15" s="53">
        <f>PRODUCT((F15+G15)/E15)</f>
        <v>0</v>
      </c>
      <c r="M15" s="53">
        <f>PRODUCT(H15/E15)</f>
        <v>0.61538461538461542</v>
      </c>
      <c r="N15" s="53">
        <f>PRODUCT((F15+G15+H15)/E15)</f>
        <v>0.61538461538461542</v>
      </c>
      <c r="O15" s="53">
        <f>PRODUCT(I15/E15)</f>
        <v>2.8461538461538463</v>
      </c>
      <c r="Q15" s="17"/>
      <c r="R15" s="17"/>
      <c r="S15" s="17"/>
      <c r="T15" s="54" t="s">
        <v>30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29</v>
      </c>
      <c r="F16" s="47">
        <f>PRODUCT(F12+R12)</f>
        <v>1</v>
      </c>
      <c r="G16" s="47">
        <f>PRODUCT(G12+S12)</f>
        <v>4</v>
      </c>
      <c r="H16" s="47">
        <f>PRODUCT(H12+T12)</f>
        <v>32</v>
      </c>
      <c r="I16" s="47">
        <f>PRODUCT(I12+U12)</f>
        <v>107</v>
      </c>
      <c r="J16" s="60">
        <f>PRODUCT(I16/K16)</f>
        <v>0.57526881720430112</v>
      </c>
      <c r="K16" s="16">
        <f>PRODUCT(K12+W12)</f>
        <v>186</v>
      </c>
      <c r="L16" s="53">
        <f>PRODUCT((F16+G16)/E16)</f>
        <v>0.17241379310344829</v>
      </c>
      <c r="M16" s="53">
        <f>PRODUCT(H16/E16)</f>
        <v>1.103448275862069</v>
      </c>
      <c r="N16" s="53">
        <f>PRODUCT((F16+G16+H16)/E16)</f>
        <v>1.2758620689655173</v>
      </c>
      <c r="O16" s="53">
        <f>PRODUCT(I16/E16)</f>
        <v>3.6896551724137931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27</v>
      </c>
      <c r="F17" s="47">
        <f>PRODUCT(AB12+AN12)</f>
        <v>1</v>
      </c>
      <c r="G17" s="47">
        <f>PRODUCT(AC12+AO12)</f>
        <v>9</v>
      </c>
      <c r="H17" s="47">
        <f>PRODUCT(AD12+AP12)</f>
        <v>44</v>
      </c>
      <c r="I17" s="47">
        <f>PRODUCT(AE12+AQ12)</f>
        <v>133</v>
      </c>
      <c r="J17" s="60">
        <f>PRODUCT(I17/K17)</f>
        <v>0.66500000000000004</v>
      </c>
      <c r="K17" s="10">
        <f>PRODUCT(AG12+AS12)</f>
        <v>200</v>
      </c>
      <c r="L17" s="53">
        <f>PRODUCT((F17+G17)/E17)</f>
        <v>0.37037037037037035</v>
      </c>
      <c r="M17" s="53">
        <f>PRODUCT(H17/E17)</f>
        <v>1.6296296296296295</v>
      </c>
      <c r="N17" s="53">
        <f>PRODUCT((F17+G17+H17)/E17)</f>
        <v>2</v>
      </c>
      <c r="O17" s="53">
        <f>PRODUCT(I17/E17)</f>
        <v>4.9259259259259256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69</v>
      </c>
      <c r="F18" s="47">
        <f t="shared" ref="F18:I18" si="4">SUM(F15:F17)</f>
        <v>2</v>
      </c>
      <c r="G18" s="47">
        <f t="shared" si="4"/>
        <v>13</v>
      </c>
      <c r="H18" s="47">
        <f t="shared" si="4"/>
        <v>84</v>
      </c>
      <c r="I18" s="47">
        <f t="shared" si="4"/>
        <v>277</v>
      </c>
      <c r="J18" s="60">
        <f>PRODUCT(I18/K18)</f>
        <v>0.71025641025641029</v>
      </c>
      <c r="K18" s="16">
        <f>SUM(K15:K17)</f>
        <v>390</v>
      </c>
      <c r="L18" s="53">
        <f>PRODUCT((F18+G18)/E18)</f>
        <v>0.21739130434782608</v>
      </c>
      <c r="M18" s="53">
        <f>PRODUCT(H18/E18)</f>
        <v>1.2173913043478262</v>
      </c>
      <c r="N18" s="53">
        <f>PRODUCT((F18+G18+H18)/E18)</f>
        <v>1.4347826086956521</v>
      </c>
      <c r="O18" s="53">
        <f>PRODUCT(I18/E18)</f>
        <v>4.0144927536231885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B10:X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2022-08-30T21:49:59Z</dcterms:modified>
</cp:coreProperties>
</file>